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ākums" sheetId="1" state="visible" r:id="rId3"/>
    <sheet name="Trīs maržas" sheetId="2" state="visible" r:id="rId4"/>
    <sheet name="Pa klientiem" sheetId="3" state="visible" r:id="rId5"/>
    <sheet name="Piemēri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<sst xmlns="http://schemas.openxmlformats.org/spreadsheetml/2006/main" count="86" uniqueCount="80">
  <si>
    <t xml:space="preserve">Trīs maržas: bruto, darbības un tīrā</t>
  </si>
  <si>
    <t xml:space="preserve">Bezmaksas Excel darblapa no DanDubov Consulting</t>
  </si>
  <si>
    <t xml:space="preserve">Kā lietot</t>
  </si>
  <si>
    <t xml:space="preserve">1. Trīs maržas</t>
  </si>
  <si>
    <t xml:space="preserve">Ievadiet divu periodu skaitļus gaiši zaļajos laukos. Lapa parāda trīs maržas un kura kritusi visvairāk.</t>
  </si>
  <si>
    <t xml:space="preserve">2. Pa klientiem</t>
  </si>
  <si>
    <t xml:space="preserve">Ievadiet klientus, lai redzētu, kuru bruto marža ir zem vidējās.</t>
  </si>
  <si>
    <t xml:space="preserve">3. Piemēri</t>
  </si>
  <si>
    <t xml:space="preserve">Trīs izdomāti piemēri ar pirmo soli. Tie ir ilustrācija, ne reāli uzņēmumi.</t>
  </si>
  <si>
    <t xml:space="preserve">Krāsas</t>
  </si>
  <si>
    <t xml:space="preserve">Gaiši zaļš lauks ar zilu tekstu: jūsu ievade. Melns teksts: formula, to nemainiet.</t>
  </si>
  <si>
    <t xml:space="preserve">Formula</t>
  </si>
  <si>
    <t xml:space="preserve">Marža (%) = peļņa ÷ neto apgrozījums × 100</t>
  </si>
  <si>
    <t xml:space="preserve">Piezīme</t>
  </si>
  <si>
    <t xml:space="preserve">Darblapa ir orientējoša un nav grāmatvedības vai nodokļu padoms.</t>
  </si>
  <si>
    <t xml:space="preserve">Kontakts</t>
  </si>
  <si>
    <t xml:space="preserve">DanDubov Consulting SIA, Rīga</t>
  </si>
  <si>
    <t xml:space="preserve">Trīs maržas vienuviet</t>
  </si>
  <si>
    <t xml:space="preserve">Ievadiet divu periodu skaitļus gaiši zaļajos laukos (EUR). Pārējais rēķinās pats.</t>
  </si>
  <si>
    <t xml:space="preserve">Rādītājs (EUR)</t>
  </si>
  <si>
    <t xml:space="preserve">1. periods</t>
  </si>
  <si>
    <t xml:space="preserve">2. periods</t>
  </si>
  <si>
    <t xml:space="preserve">Izmaiņas</t>
  </si>
  <si>
    <t xml:space="preserve">Neto apgrozījums</t>
  </si>
  <si>
    <t xml:space="preserve">Pārdošana bez PVN, pēc atlaidēm</t>
  </si>
  <si>
    <t xml:space="preserve">Pārdotās produkcijas pašizmaksa</t>
  </si>
  <si>
    <t xml:space="preserve">Materiāli, tiešais darbs, tieši saistītās izmaksas</t>
  </si>
  <si>
    <t xml:space="preserve">Bruto peļņa</t>
  </si>
  <si>
    <t xml:space="preserve">Pārdošanas un administrācijas izmaksas</t>
  </si>
  <si>
    <t xml:space="preserve">Alga, noma, mārketings, vadība</t>
  </si>
  <si>
    <t xml:space="preserve">Pārējie saimnieciskās darbības ieņēmumi un izmaksas</t>
  </si>
  <si>
    <t xml:space="preserve">Ieņēmumus ievadiet ar plusu, izmaksas ar mīnusu. Ja nav, atstājiet 0</t>
  </si>
  <si>
    <t xml:space="preserve">Darbības peļņa</t>
  </si>
  <si>
    <t xml:space="preserve">Procenti un nodokļi</t>
  </si>
  <si>
    <t xml:space="preserve">Procentu maksājumi un uzņēmumu ienākuma nodoklis</t>
  </si>
  <si>
    <t xml:space="preserve">Peļņa pēc nodokļiem</t>
  </si>
  <si>
    <t xml:space="preserve">Maržas (% no neto apgrozījuma)</t>
  </si>
  <si>
    <t xml:space="preserve">Marža</t>
  </si>
  <si>
    <t xml:space="preserve">Izmaiņa (procentpunkti)</t>
  </si>
  <si>
    <t xml:space="preserve">Ko tas nozīmē</t>
  </si>
  <si>
    <t xml:space="preserve">Bruto marža</t>
  </si>
  <si>
    <t xml:space="preserve">Cik paliek no pārdošanas pēc tiešajām izmaksām: cena, pašizmaksa, klientu un produktu miksējums</t>
  </si>
  <si>
    <t xml:space="preserve">Darbības marža</t>
  </si>
  <si>
    <t xml:space="preserve">Cik paliek pēc visām ikdienas izmaksām: vai uzņēmuma darbība kopumā nopelna</t>
  </si>
  <si>
    <t xml:space="preserve">Tīrā marža</t>
  </si>
  <si>
    <t xml:space="preserve">Cik paliek īpašniekam pēc procentiem un nodokļiem</t>
  </si>
  <si>
    <t xml:space="preserve">Diagnoze</t>
  </si>
  <si>
    <t xml:space="preserve">Kura marža kritusi visvairāk</t>
  </si>
  <si>
    <t xml:space="preserve">Ko tas parasti nozīmē</t>
  </si>
  <si>
    <t xml:space="preserve">Ar ko sākt</t>
  </si>
  <si>
    <t xml:space="preserve">Formula: marža (%) = peļņa ÷ neto apgrozījums × 100. Gaiši zaļie lauki ar zilu tekstu ir jūsu ievade. Sākuma skaitļi ir izdomāts piemērs.</t>
  </si>
  <si>
    <t xml:space="preserve">Bruto marža pa klientiem</t>
  </si>
  <si>
    <t xml:space="preserve">Ievadiet katra klienta apgrozījumu un tiešās izmaksas. Sākuma skaitļi ir izdomāts piemērs.</t>
  </si>
  <si>
    <t xml:space="preserve">Klients</t>
  </si>
  <si>
    <t xml:space="preserve">Tiešās izmaksas</t>
  </si>
  <si>
    <t xml:space="preserve">Atzīme</t>
  </si>
  <si>
    <t xml:space="preserve">Klients A</t>
  </si>
  <si>
    <t xml:space="preserve">Klients B</t>
  </si>
  <si>
    <t xml:space="preserve">Kopā</t>
  </si>
  <si>
    <t xml:space="preserve">Kopējā marža ir vidējā. Ja viens klients ir krietni zem tās, tieši tur bieži slēpjas bruto maržas kritums.</t>
  </si>
  <si>
    <t xml:space="preserve">Trīs izdomāti piemēri</t>
  </si>
  <si>
    <t xml:space="preserve">Ilustrācija: uzņēmumi un skaitļi ir izdomāti. Katram piemēram parādīts, ar ko sākt.</t>
  </si>
  <si>
    <t xml:space="preserve">Piemērs</t>
  </si>
  <si>
    <t xml:space="preserve">Apgrozījums 1. periodā</t>
  </si>
  <si>
    <t xml:space="preserve">Apgrozījums 2. periodā</t>
  </si>
  <si>
    <t xml:space="preserve">Bruto 1.</t>
  </si>
  <si>
    <t xml:space="preserve">Bruto 2.</t>
  </si>
  <si>
    <t xml:space="preserve">Darbības 1.</t>
  </si>
  <si>
    <t xml:space="preserve">Darbības 2.</t>
  </si>
  <si>
    <t xml:space="preserve">Kas kritis</t>
  </si>
  <si>
    <t xml:space="preserve">Pirmais solis</t>
  </si>
  <si>
    <t xml:space="preserve">A: Ražotājs</t>
  </si>
  <si>
    <t xml:space="preserve">Bruto marža: izejvielas dārgākas, cenas nemainītas</t>
  </si>
  <si>
    <t xml:space="preserve">Pārrēķiniet cenas pēc jaunās pašizmaksas pie trim lielākajiem produktiem</t>
  </si>
  <si>
    <t xml:space="preserve">B: Pakalpojumu firma</t>
  </si>
  <si>
    <t xml:space="preserve">Darbības marža: administrācijas izmaksas auga ātrāk par apgrozījumu</t>
  </si>
  <si>
    <t xml:space="preserve">Sakārtojiet izmaksu rindas pēc pieauguma un atrodiet trīs lielākās</t>
  </si>
  <si>
    <t xml:space="preserve">C: Tirdzniecība</t>
  </si>
  <si>
    <t xml:space="preserve">Bruto marža: lielākais klients pērk ar lielu atlaidi</t>
  </si>
  <si>
    <t xml:space="preserve">Salīdziniet maržu pa klientiem un pārrunājiet lielākā klienta nosacījumus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</si>
</sst>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\-#,##0;\-"/>
    <numFmt numFmtId="166" formatCode="0.0%"/>
    <numFmt numFmtId="167" formatCode="\+0.0&quot; p. p.&quot;;\-0.0&quot; p. p.&quot;;0.0&quot; p. p.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D4E4E1"/>
      <name val="Arial"/>
      <family val="0"/>
      <charset val="1"/>
    </font>
    <font>
      <b val="true"/>
      <sz val="12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10312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0312F"/>
        <bgColor rgb="FF333333"/>
      </patternFill>
    </fill>
    <fill>
      <patternFill patternType="solid">
        <fgColor rgb="FFDCE8E5"/>
        <bgColor rgb="FFD4E4E1"/>
      </patternFill>
    </fill>
    <fill>
      <patternFill patternType="solid">
        <fgColor rgb="FFE3EFEC"/>
        <bgColor rgb="FFE9F0EE"/>
      </patternFill>
    </fill>
    <fill>
      <patternFill patternType="solid">
        <fgColor rgb="FFE9F0EE"/>
        <bgColor rgb="FFE3EFE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8D4"/>
      </left>
      <right style="thin">
        <color rgb="FFC9D8D4"/>
      </right>
      <top style="thin">
        <color rgb="FFC9D8D4"/>
      </top>
      <bottom style="thin">
        <color rgb="FFC9D8D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9F0EE"/>
      <rgbColor rgb="FFE3EFEC"/>
      <rgbColor rgb="FF660066"/>
      <rgbColor rgb="FFFF8080"/>
      <rgbColor rgb="FF0066CC"/>
      <rgbColor rgb="FFC9D8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4E4E1"/>
      <rgbColor rgb="FFDCE8E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10312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90"/>
  </cols>
  <sheetData>
    <row r="1" customFormat="false" ht="30" hidden="false" customHeight="true" outlineLevel="0" collapsed="false">
      <c r="A1" s="1" t="s">
        <v>0</v>
      </c>
      <c r="B1" s="2"/>
    </row>
    <row r="2" customFormat="false" ht="15" hidden="false" customHeight="false" outlineLevel="0" collapsed="false">
      <c r="A2" s="3" t="s">
        <v>1</v>
      </c>
      <c r="B2" s="2"/>
    </row>
    <row r="4" customFormat="false" ht="15" hidden="false" customHeight="false" outlineLevel="0" collapsed="false">
      <c r="A4" s="4" t="s">
        <v>2</v>
      </c>
      <c r="B4" s="5"/>
    </row>
    <row r="5" customFormat="false" ht="26.85" hidden="false" customHeight="false" outlineLevel="0" collapsed="false">
      <c r="A5" s="6" t="s">
        <v>3</v>
      </c>
      <c r="B5" s="5" t="s">
        <v>4</v>
      </c>
    </row>
    <row r="6" customFormat="false" ht="15" hidden="false" customHeight="false" outlineLevel="0" collapsed="false">
      <c r="A6" s="6" t="s">
        <v>5</v>
      </c>
      <c r="B6" s="5" t="s">
        <v>6</v>
      </c>
    </row>
    <row r="7" customFormat="false" ht="15" hidden="false" customHeight="false" outlineLevel="0" collapsed="false">
      <c r="A7" s="6" t="s">
        <v>7</v>
      </c>
      <c r="B7" s="5" t="s">
        <v>8</v>
      </c>
    </row>
    <row r="8" customFormat="false" ht="15" hidden="false" customHeight="false" outlineLevel="0" collapsed="false">
      <c r="A8" s="6" t="s">
        <v>9</v>
      </c>
      <c r="B8" s="5" t="s">
        <v>10</v>
      </c>
    </row>
    <row r="9" customFormat="false" ht="15" hidden="false" customHeight="false" outlineLevel="0" collapsed="false">
      <c r="A9" s="6" t="s">
        <v>11</v>
      </c>
      <c r="B9" s="5" t="s">
        <v>12</v>
      </c>
    </row>
    <row r="10" customFormat="false" ht="15" hidden="false" customHeight="false" outlineLevel="0" collapsed="false">
      <c r="A10" s="6" t="s">
        <v>13</v>
      </c>
      <c r="B10" s="5" t="s">
        <v>14</v>
      </c>
    </row>
    <row r="11" customFormat="false" ht="15" hidden="false" customHeight="false" outlineLevel="0" collapsed="false">
      <c r="A11" s="6" t="s">
        <v>15</v>
      </c>
      <c r="B11" s="5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8"/>
    <col collapsed="false" customWidth="true" hidden="false" outlineLevel="0" max="5" min="5" style="0" width="60"/>
  </cols>
  <sheetData>
    <row r="1" customFormat="false" ht="30" hidden="false" customHeight="true" outlineLevel="0" collapsed="false">
      <c r="A1" s="1" t="s">
        <v>17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18</v>
      </c>
      <c r="B2" s="2"/>
      <c r="C2" s="2"/>
      <c r="D2" s="2"/>
      <c r="E2" s="2"/>
    </row>
    <row r="4" customFormat="false" ht="15" hidden="false" customHeight="false" outlineLevel="0" collapsed="false">
      <c r="A4" s="7" t="s">
        <v>19</v>
      </c>
      <c r="B4" s="7" t="s">
        <v>20</v>
      </c>
      <c r="C4" s="7" t="s">
        <v>21</v>
      </c>
      <c r="D4" s="7" t="s">
        <v>22</v>
      </c>
      <c r="E4" s="7" t="s">
        <v>13</v>
      </c>
    </row>
    <row r="5" customFormat="false" ht="15" hidden="false" customHeight="false" outlineLevel="0" collapsed="false">
      <c r="A5" s="8" t="s">
        <v>23</v>
      </c>
      <c r="B5" s="9" t="n">
        <v>1000000</v>
      </c>
      <c r="C5" s="9" t="n">
        <v>1100000</v>
      </c>
      <c r="D5" s="10" t="n">
        <f aca="false">C5-B5</f>
        <v>100000</v>
      </c>
      <c r="E5" s="11" t="s">
        <v>24</v>
      </c>
    </row>
    <row r="6" customFormat="false" ht="15" hidden="false" customHeight="false" outlineLevel="0" collapsed="false">
      <c r="A6" s="8" t="s">
        <v>25</v>
      </c>
      <c r="B6" s="9" t="n">
        <v>600000</v>
      </c>
      <c r="C6" s="9" t="n">
        <v>693000</v>
      </c>
      <c r="D6" s="10" t="n">
        <f aca="false">C6-B6</f>
        <v>93000</v>
      </c>
      <c r="E6" s="11" t="s">
        <v>26</v>
      </c>
    </row>
    <row r="7" customFormat="false" ht="15" hidden="false" customHeight="false" outlineLevel="0" collapsed="false">
      <c r="A7" s="12" t="s">
        <v>27</v>
      </c>
      <c r="B7" s="13" t="n">
        <f aca="false">B5-B6</f>
        <v>400000</v>
      </c>
      <c r="C7" s="13" t="n">
        <f aca="false">C5-C6</f>
        <v>407000</v>
      </c>
      <c r="D7" s="13" t="n">
        <f aca="false">C7-B7</f>
        <v>7000</v>
      </c>
      <c r="E7" s="11"/>
    </row>
    <row r="8" customFormat="false" ht="15" hidden="false" customHeight="false" outlineLevel="0" collapsed="false">
      <c r="A8" s="8" t="s">
        <v>28</v>
      </c>
      <c r="B8" s="9" t="n">
        <v>320000</v>
      </c>
      <c r="C8" s="9" t="n">
        <v>330000</v>
      </c>
      <c r="D8" s="10" t="n">
        <f aca="false">C8-B8</f>
        <v>10000</v>
      </c>
      <c r="E8" s="11" t="s">
        <v>29</v>
      </c>
    </row>
    <row r="9" customFormat="false" ht="15" hidden="false" customHeight="false" outlineLevel="0" collapsed="false">
      <c r="A9" s="8" t="s">
        <v>30</v>
      </c>
      <c r="B9" s="9" t="n">
        <v>0</v>
      </c>
      <c r="C9" s="9" t="n">
        <v>0</v>
      </c>
      <c r="D9" s="10" t="n">
        <f aca="false">C9-B9</f>
        <v>0</v>
      </c>
      <c r="E9" s="11" t="s">
        <v>31</v>
      </c>
    </row>
    <row r="10" customFormat="false" ht="15" hidden="false" customHeight="false" outlineLevel="0" collapsed="false">
      <c r="A10" s="12" t="s">
        <v>32</v>
      </c>
      <c r="B10" s="13" t="n">
        <f aca="false">B7-B8+B9</f>
        <v>80000</v>
      </c>
      <c r="C10" s="13" t="n">
        <f aca="false">C7-C8+C9</f>
        <v>77000</v>
      </c>
      <c r="D10" s="13" t="n">
        <f aca="false">C10-B10</f>
        <v>-3000</v>
      </c>
      <c r="E10" s="11"/>
    </row>
    <row r="11" customFormat="false" ht="15" hidden="false" customHeight="false" outlineLevel="0" collapsed="false">
      <c r="A11" s="8" t="s">
        <v>33</v>
      </c>
      <c r="B11" s="9" t="n">
        <v>20000</v>
      </c>
      <c r="C11" s="9" t="n">
        <v>22000</v>
      </c>
      <c r="D11" s="10" t="n">
        <f aca="false">C11-B11</f>
        <v>2000</v>
      </c>
      <c r="E11" s="11" t="s">
        <v>34</v>
      </c>
    </row>
    <row r="12" customFormat="false" ht="15" hidden="false" customHeight="false" outlineLevel="0" collapsed="false">
      <c r="A12" s="12" t="s">
        <v>35</v>
      </c>
      <c r="B12" s="13" t="n">
        <f aca="false">B10-B11</f>
        <v>60000</v>
      </c>
      <c r="C12" s="13" t="n">
        <f aca="false">C10-C11</f>
        <v>55000</v>
      </c>
      <c r="D12" s="13" t="n">
        <f aca="false">C12-B12</f>
        <v>-5000</v>
      </c>
      <c r="E12" s="11"/>
    </row>
    <row r="14" customFormat="false" ht="15" hidden="false" customHeight="false" outlineLevel="0" collapsed="false">
      <c r="A14" s="4" t="s">
        <v>36</v>
      </c>
    </row>
    <row r="15" customFormat="false" ht="26.85" hidden="false" customHeight="false" outlineLevel="0" collapsed="false">
      <c r="A15" s="7" t="s">
        <v>37</v>
      </c>
      <c r="B15" s="7" t="s">
        <v>20</v>
      </c>
      <c r="C15" s="7" t="s">
        <v>21</v>
      </c>
      <c r="D15" s="7" t="s">
        <v>38</v>
      </c>
      <c r="E15" s="7" t="s">
        <v>39</v>
      </c>
    </row>
    <row r="16" customFormat="false" ht="30" hidden="false" customHeight="true" outlineLevel="0" collapsed="false">
      <c r="A16" s="14" t="s">
        <v>40</v>
      </c>
      <c r="B16" s="15" t="n">
        <f aca="false">IF(B$5=0,0,B7/B$5)</f>
        <v>0.4</v>
      </c>
      <c r="C16" s="15" t="n">
        <f aca="false">IF(C$5=0,0,C7/C$5)</f>
        <v>0.37</v>
      </c>
      <c r="D16" s="16" t="n">
        <f aca="false">(C16-B16)*100</f>
        <v>-3</v>
      </c>
      <c r="E16" s="17" t="s">
        <v>41</v>
      </c>
    </row>
    <row r="17" customFormat="false" ht="30" hidden="false" customHeight="true" outlineLevel="0" collapsed="false">
      <c r="A17" s="14" t="s">
        <v>42</v>
      </c>
      <c r="B17" s="15" t="n">
        <f aca="false">IF(B$5=0,0,B10/B$5)</f>
        <v>0.08</v>
      </c>
      <c r="C17" s="15" t="n">
        <f aca="false">IF(C$5=0,0,C10/C$5)</f>
        <v>0.07</v>
      </c>
      <c r="D17" s="16" t="n">
        <f aca="false">(C17-B17)*100</f>
        <v>-1</v>
      </c>
      <c r="E17" s="17" t="s">
        <v>43</v>
      </c>
    </row>
    <row r="18" customFormat="false" ht="30" hidden="false" customHeight="true" outlineLevel="0" collapsed="false">
      <c r="A18" s="14" t="s">
        <v>44</v>
      </c>
      <c r="B18" s="15" t="n">
        <f aca="false">IF(B$5=0,0,B12/B$5)</f>
        <v>0.06</v>
      </c>
      <c r="C18" s="15" t="n">
        <f aca="false">IF(C$5=0,0,C12/C$5)</f>
        <v>0.05</v>
      </c>
      <c r="D18" s="16" t="n">
        <f aca="false">(C18-B18)*100</f>
        <v>-1</v>
      </c>
      <c r="E18" s="17" t="s">
        <v>45</v>
      </c>
    </row>
    <row r="20" customFormat="false" ht="15" hidden="false" customHeight="false" outlineLevel="0" collapsed="false">
      <c r="A20" s="4" t="s">
        <v>46</v>
      </c>
    </row>
    <row r="21" customFormat="false" ht="26.85" hidden="false" customHeight="false" outlineLevel="0" collapsed="false">
      <c r="A21" s="7" t="s">
        <v>47</v>
      </c>
      <c r="B21" s="7" t="s">
        <v>48</v>
      </c>
      <c r="C21" s="7"/>
      <c r="D21" s="7"/>
      <c r="E21" s="7" t="s">
        <v>49</v>
      </c>
    </row>
    <row r="22" customFormat="false" ht="60" hidden="false" customHeight="true" outlineLevel="0" collapsed="false">
      <c r="A22" s="18" t="str">
        <f aca="false">IF(MIN(D16:D18)&gt;=0,"Neviena marža nav kritusi",INDEX(A16:A18,MATCH(MIN(D16:D18),D16:D18,0)))</f>
        <v>Bruto marža</v>
      </c>
      <c r="B22" s="19" t="str">
        <f aca="false">IF(MIN(D16:D18)&gt;=0,"Maržas ir stabilas vai aug",IF(A22=A16,"Cena vai pašizmaksa: izmaksas aug ātrāk par cenu, vai pārdod vairāk zemas maržas klientiem",IF(A22=A17,"Pārdošanas un administrācijas izmaksas aug ātrāk par apgrozījumu","Procenti vai nodokļi apēd peļņu: parāds vai nodokļu slogs")))</f>
        <v>Cena vai pašizmaksa: izmaksas aug ātrāk par cenu, vai pārdod vairāk zemas maržas klientiem</v>
      </c>
      <c r="C22" s="19"/>
      <c r="D22" s="19"/>
      <c r="E22" s="5" t="str">
        <f aca="false">IF(MIN(D16:D18)&gt;=0,"Pārbaudiet maržas pa klientiem lapā Pa klientiem",IF(A22=A16,"Atveriet lapu Pa klientiem un atrodiet klientus ar zemāko bruto maržu",IF(A22=A17,"Sakārtojiet izmaksu rindas pēc izmaiņām un atrodiet lielāko pieaugumu","Pārskatiet parādu struktūru un procentu likmes")))</f>
        <v>Atveriet lapu Pa klientiem un atrodiet klientus ar zemāko bruto maržu</v>
      </c>
    </row>
    <row r="24" customFormat="false" ht="15" hidden="false" customHeight="false" outlineLevel="0" collapsed="false">
      <c r="A24" s="20" t="s">
        <v>50</v>
      </c>
    </row>
  </sheetData>
  <mergeCells count="1">
    <mergeCell ref="B22:D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4" min="2" style="0" width="18"/>
    <col collapsed="false" customWidth="true" hidden="false" outlineLevel="0" max="5" min="5" style="0" width="14"/>
    <col collapsed="false" customWidth="true" hidden="false" outlineLevel="0" max="6" min="6" style="0" width="34"/>
  </cols>
  <sheetData>
    <row r="1" customFormat="false" ht="30" hidden="false" customHeight="true" outlineLevel="0" collapsed="false">
      <c r="A1" s="1" t="s">
        <v>51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52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7" t="s">
        <v>53</v>
      </c>
      <c r="B4" s="7" t="s">
        <v>23</v>
      </c>
      <c r="C4" s="7" t="s">
        <v>54</v>
      </c>
      <c r="D4" s="7" t="s">
        <v>27</v>
      </c>
      <c r="E4" s="7" t="s">
        <v>40</v>
      </c>
      <c r="F4" s="7" t="s">
        <v>55</v>
      </c>
    </row>
    <row r="5" customFormat="false" ht="15" hidden="false" customHeight="false" outlineLevel="0" collapsed="false">
      <c r="A5" s="21" t="s">
        <v>56</v>
      </c>
      <c r="B5" s="9" t="n">
        <v>400000</v>
      </c>
      <c r="C5" s="9" t="n">
        <v>280000</v>
      </c>
      <c r="D5" s="10" t="n">
        <f aca="false">IF(B5="","",B5-C5)</f>
        <v>120000</v>
      </c>
      <c r="E5" s="22" t="n">
        <f aca="false">IF(OR(B5="",B5=0),"",D5/B5)</f>
        <v>0.3</v>
      </c>
      <c r="F5" s="8" t="str">
        <f aca="false">IF(E5="","",IF(E5&lt;$E$13-0.05,"Zem kopējās maržas: sāciet šeit",IF(E5&gt;$E$13+0.05,"Virs kopējās maržas","Tuvu kopējai")))</f>
        <v>Zem kopējās maržas: sāciet šeit</v>
      </c>
    </row>
    <row r="6" customFormat="false" ht="15" hidden="false" customHeight="false" outlineLevel="0" collapsed="false">
      <c r="A6" s="21" t="s">
        <v>57</v>
      </c>
      <c r="B6" s="9" t="n">
        <v>600000</v>
      </c>
      <c r="C6" s="9" t="n">
        <v>320000</v>
      </c>
      <c r="D6" s="10" t="n">
        <f aca="false">IF(B6="","",B6-C6)</f>
        <v>280000</v>
      </c>
      <c r="E6" s="22" t="n">
        <f aca="false">IF(OR(B6="",B6=0),"",D6/B6)</f>
        <v>0.466666666666667</v>
      </c>
      <c r="F6" s="8" t="str">
        <f aca="false">IF(E6="","",IF(E6&lt;$E$13-0.05,"Zem kopējās maržas: sāciet šeit",IF(E6&gt;$E$13+0.05,"Virs kopējās maržas","Tuvu kopējai")))</f>
        <v>Virs kopējās maržas</v>
      </c>
    </row>
    <row r="7" customFormat="false" ht="15" hidden="false" customHeight="false" outlineLevel="0" collapsed="false">
      <c r="A7" s="21"/>
      <c r="B7" s="9"/>
      <c r="C7" s="9"/>
      <c r="D7" s="10" t="str">
        <f aca="false">IF(B7="","",B7-C7)</f>
        <v/>
      </c>
      <c r="E7" s="22" t="str">
        <f aca="false">IF(OR(B7="",B7=0),"",D7/B7)</f>
        <v/>
      </c>
      <c r="F7" s="8" t="str">
        <f aca="false">IF(E7="","",IF(E7&lt;$E$13-0.05,"Zem kopējās maržas: sāciet šeit",IF(E7&gt;$E$13+0.05,"Virs kopējās maržas","Tuvu kopējai")))</f>
        <v/>
      </c>
    </row>
    <row r="8" customFormat="false" ht="15" hidden="false" customHeight="false" outlineLevel="0" collapsed="false">
      <c r="A8" s="21"/>
      <c r="B8" s="9"/>
      <c r="C8" s="9"/>
      <c r="D8" s="10" t="str">
        <f aca="false">IF(B8="","",B8-C8)</f>
        <v/>
      </c>
      <c r="E8" s="22" t="str">
        <f aca="false">IF(OR(B8="",B8=0),"",D8/B8)</f>
        <v/>
      </c>
      <c r="F8" s="8" t="str">
        <f aca="false">IF(E8="","",IF(E8&lt;$E$13-0.05,"Zem kopējās maržas: sāciet šeit",IF(E8&gt;$E$13+0.05,"Virs kopējās maržas","Tuvu kopējai")))</f>
        <v/>
      </c>
    </row>
    <row r="9" customFormat="false" ht="15" hidden="false" customHeight="false" outlineLevel="0" collapsed="false">
      <c r="A9" s="21"/>
      <c r="B9" s="9"/>
      <c r="C9" s="9"/>
      <c r="D9" s="10" t="str">
        <f aca="false">IF(B9="","",B9-C9)</f>
        <v/>
      </c>
      <c r="E9" s="22" t="str">
        <f aca="false">IF(OR(B9="",B9=0),"",D9/B9)</f>
        <v/>
      </c>
      <c r="F9" s="8" t="str">
        <f aca="false">IF(E9="","",IF(E9&lt;$E$13-0.05,"Zem kopējās maržas: sāciet šeit",IF(E9&gt;$E$13+0.05,"Virs kopējās maržas","Tuvu kopējai")))</f>
        <v/>
      </c>
    </row>
    <row r="10" customFormat="false" ht="15" hidden="false" customHeight="false" outlineLevel="0" collapsed="false">
      <c r="A10" s="21"/>
      <c r="B10" s="9"/>
      <c r="C10" s="9"/>
      <c r="D10" s="10" t="str">
        <f aca="false">IF(B10="","",B10-C10)</f>
        <v/>
      </c>
      <c r="E10" s="22" t="str">
        <f aca="false">IF(OR(B10="",B10=0),"",D10/B10)</f>
        <v/>
      </c>
      <c r="F10" s="8" t="str">
        <f aca="false">IF(E10="","",IF(E10&lt;$E$13-0.05,"Zem kopējās maržas: sāciet šeit",IF(E10&gt;$E$13+0.05,"Virs kopējās maržas","Tuvu kopējai")))</f>
        <v/>
      </c>
    </row>
    <row r="11" customFormat="false" ht="15" hidden="false" customHeight="false" outlineLevel="0" collapsed="false">
      <c r="A11" s="21"/>
      <c r="B11" s="9"/>
      <c r="C11" s="9"/>
      <c r="D11" s="10" t="str">
        <f aca="false">IF(B11="","",B11-C11)</f>
        <v/>
      </c>
      <c r="E11" s="22" t="str">
        <f aca="false">IF(OR(B11="",B11=0),"",D11/B11)</f>
        <v/>
      </c>
      <c r="F11" s="8" t="str">
        <f aca="false">IF(E11="","",IF(E11&lt;$E$13-0.05,"Zem kopējās maržas: sāciet šeit",IF(E11&gt;$E$13+0.05,"Virs kopējās maržas","Tuvu kopējai")))</f>
        <v/>
      </c>
    </row>
    <row r="12" customFormat="false" ht="15" hidden="false" customHeight="false" outlineLevel="0" collapsed="false">
      <c r="A12" s="21"/>
      <c r="B12" s="9"/>
      <c r="C12" s="9"/>
      <c r="D12" s="10" t="str">
        <f aca="false">IF(B12="","",B12-C12)</f>
        <v/>
      </c>
      <c r="E12" s="22" t="str">
        <f aca="false">IF(OR(B12="",B12=0),"",D12/B12)</f>
        <v/>
      </c>
      <c r="F12" s="8" t="str">
        <f aca="false">IF(E12="","",IF(E12&lt;$E$13-0.05,"Zem kopējās maržas: sāciet šeit",IF(E12&gt;$E$13+0.05,"Virs kopējās maržas","Tuvu kopējai")))</f>
        <v/>
      </c>
    </row>
    <row r="13" customFormat="false" ht="15" hidden="false" customHeight="false" outlineLevel="0" collapsed="false">
      <c r="A13" s="23" t="s">
        <v>58</v>
      </c>
      <c r="B13" s="24" t="n">
        <f aca="false">SUM(B5:B12)</f>
        <v>1000000</v>
      </c>
      <c r="C13" s="24" t="n">
        <f aca="false">SUM(C5:C12)</f>
        <v>600000</v>
      </c>
      <c r="D13" s="24" t="n">
        <f aca="false">SUM(D5:D12)</f>
        <v>400000</v>
      </c>
      <c r="E13" s="25" t="n">
        <f aca="false">IF(B13=0,0,D13/B13)</f>
        <v>0.4</v>
      </c>
      <c r="F13" s="23"/>
    </row>
    <row r="15" customFormat="false" ht="15" hidden="false" customHeight="false" outlineLevel="0" collapsed="false">
      <c r="A15" s="20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4"/>
    <col collapsed="false" customWidth="true" hidden="false" outlineLevel="0" max="7" min="4" style="0" width="12"/>
    <col collapsed="false" customWidth="true" hidden="false" outlineLevel="0" max="8" min="8" style="0" width="40"/>
    <col collapsed="false" customWidth="true" hidden="false" outlineLevel="0" max="9" min="9" style="0" width="44"/>
  </cols>
  <sheetData>
    <row r="1" customFormat="false" ht="30" hidden="false" customHeight="true" outlineLevel="0" collapsed="false">
      <c r="A1" s="1" t="s">
        <v>60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61</v>
      </c>
      <c r="B2" s="2"/>
      <c r="C2" s="2"/>
      <c r="D2" s="2"/>
      <c r="E2" s="2"/>
      <c r="F2" s="2"/>
      <c r="G2" s="2"/>
      <c r="H2" s="2"/>
      <c r="I2" s="2"/>
    </row>
    <row r="4" customFormat="false" ht="26.85" hidden="false" customHeight="false" outlineLevel="0" collapsed="false">
      <c r="A4" s="7" t="s">
        <v>62</v>
      </c>
      <c r="B4" s="7" t="s">
        <v>63</v>
      </c>
      <c r="C4" s="7" t="s">
        <v>64</v>
      </c>
      <c r="D4" s="7" t="s">
        <v>65</v>
      </c>
      <c r="E4" s="7" t="s">
        <v>66</v>
      </c>
      <c r="F4" s="7" t="s">
        <v>67</v>
      </c>
      <c r="G4" s="7" t="s">
        <v>68</v>
      </c>
      <c r="H4" s="7" t="s">
        <v>69</v>
      </c>
      <c r="I4" s="7" t="s">
        <v>70</v>
      </c>
    </row>
    <row r="5" customFormat="false" ht="61.5" hidden="false" customHeight="true" outlineLevel="0" collapsed="false">
      <c r="A5" s="26" t="s">
        <v>71</v>
      </c>
      <c r="B5" s="27" t="n">
        <v>2000000</v>
      </c>
      <c r="C5" s="27" t="n">
        <v>2200000</v>
      </c>
      <c r="D5" s="28" t="n">
        <v>0.38</v>
      </c>
      <c r="E5" s="28" t="n">
        <v>0.34</v>
      </c>
      <c r="F5" s="28" t="n">
        <v>0.09</v>
      </c>
      <c r="G5" s="28" t="n">
        <v>0.06</v>
      </c>
      <c r="H5" s="26" t="s">
        <v>72</v>
      </c>
      <c r="I5" s="26" t="s">
        <v>73</v>
      </c>
    </row>
    <row r="6" customFormat="false" ht="61.5" hidden="false" customHeight="true" outlineLevel="0" collapsed="false">
      <c r="A6" s="26" t="s">
        <v>74</v>
      </c>
      <c r="B6" s="27" t="n">
        <v>800000</v>
      </c>
      <c r="C6" s="27" t="n">
        <v>900000</v>
      </c>
      <c r="D6" s="28" t="n">
        <v>0.55</v>
      </c>
      <c r="E6" s="28" t="n">
        <v>0.55</v>
      </c>
      <c r="F6" s="28" t="n">
        <v>0.12</v>
      </c>
      <c r="G6" s="28" t="n">
        <v>0.08</v>
      </c>
      <c r="H6" s="26" t="s">
        <v>75</v>
      </c>
      <c r="I6" s="26" t="s">
        <v>76</v>
      </c>
    </row>
    <row r="7" customFormat="false" ht="61.5" hidden="false" customHeight="true" outlineLevel="0" collapsed="false">
      <c r="A7" s="26" t="s">
        <v>77</v>
      </c>
      <c r="B7" s="27" t="n">
        <v>1500000</v>
      </c>
      <c r="C7" s="27" t="n">
        <v>1600000</v>
      </c>
      <c r="D7" s="28" t="n">
        <v>0.3</v>
      </c>
      <c r="E7" s="28" t="n">
        <v>0.29</v>
      </c>
      <c r="F7" s="28" t="n">
        <v>0.05</v>
      </c>
      <c r="G7" s="28" t="n">
        <v>0.04</v>
      </c>
      <c r="H7" s="26" t="s">
        <v>78</v>
      </c>
      <c r="I7" s="26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2026-10-20T17:09:12Z</dcterms:created>
  <dc:creator>openpyxl</dc:creator>
  <dc:description/>
  <dc:language>en-US</dc:language>
  <cp:lastModifiedBy/>
  <dcterms:modified xsi:type="dcterms:W3CDTF">2026-10-20T17:09:12Z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